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rashoda'!$B$1:$I$15</definedName>
    <definedName name="_xlnm.Print_Area" localSheetId="6">'Posebni dio'!$A$1:$C$7</definedName>
    <definedName name="_xlnm.Print_Area" localSheetId="0">SAŽETAK!$B$1:$K$27</definedName>
  </definedNames>
  <calcPr calcId="145621"/>
  <extLst>
    <ext uri="{140A7094-0E35-4892-8432-C4D2E57EDEB5}">
      <x15:workbookPr xmlns:x15="http://schemas.microsoft.com/office/spreadsheetml/2010/11/main" chartTrackingRefBase="1"/>
    </ext>
  </extLst>
</workbook>
</file>

<file path=xl/calcChain.xml><?xml version="1.0" encoding="utf-8"?>
<calcChain xmlns="http://schemas.openxmlformats.org/spreadsheetml/2006/main">
  <c r="G12" i="1" l="1"/>
  <c r="I12" i="1"/>
  <c r="J12" i="1"/>
  <c r="L12" i="1"/>
  <c r="H15" i="1"/>
  <c r="I15" i="1"/>
  <c r="J15" i="1"/>
  <c r="J16" i="1" s="1"/>
  <c r="I16" i="1"/>
  <c r="I27" i="1"/>
  <c r="K12" i="1" l="1"/>
  <c r="H16" i="1"/>
  <c r="H27" i="1" s="1"/>
  <c r="G16" i="1"/>
  <c r="K16" i="1" s="1"/>
  <c r="L16" i="1"/>
  <c r="L15" i="1"/>
  <c r="K15" i="1"/>
  <c r="L26" i="1"/>
  <c r="H26" i="1"/>
  <c r="I26" i="1"/>
  <c r="J26" i="1"/>
  <c r="J27" i="1" s="1"/>
  <c r="L27" i="1" s="1"/>
  <c r="G26" i="1"/>
  <c r="K26" i="1" s="1"/>
  <c r="L23" i="1"/>
  <c r="K23" i="1"/>
  <c r="H23" i="1"/>
  <c r="I23" i="1"/>
  <c r="J23" i="1"/>
  <c r="G23" i="1"/>
  <c r="G27" i="1" l="1"/>
  <c r="K27" i="1" s="1"/>
  <c r="E40" i="15"/>
  <c r="E39" i="15" s="1"/>
  <c r="D40" i="15"/>
  <c r="C40" i="15"/>
  <c r="C39" i="15" s="1"/>
  <c r="C38" i="15" s="1"/>
  <c r="D39" i="15"/>
  <c r="D38" i="15"/>
  <c r="F36" i="15"/>
  <c r="E36" i="15"/>
  <c r="D36" i="15"/>
  <c r="C36" i="15"/>
  <c r="C35" i="15" s="1"/>
  <c r="F35" i="15"/>
  <c r="E35" i="15"/>
  <c r="D35" i="15"/>
  <c r="F33" i="15"/>
  <c r="E33" i="15"/>
  <c r="D33" i="15"/>
  <c r="C33" i="15"/>
  <c r="F28" i="15"/>
  <c r="E28" i="15"/>
  <c r="D28" i="15"/>
  <c r="C28" i="15"/>
  <c r="C22" i="15" s="1"/>
  <c r="F26" i="15"/>
  <c r="E26" i="15"/>
  <c r="D26" i="15"/>
  <c r="C26" i="15"/>
  <c r="F23" i="15"/>
  <c r="E23" i="15"/>
  <c r="D23" i="15"/>
  <c r="C23" i="15"/>
  <c r="F22" i="15"/>
  <c r="E22" i="15"/>
  <c r="D22" i="15"/>
  <c r="F19" i="15"/>
  <c r="E19" i="15"/>
  <c r="D19" i="15"/>
  <c r="C19" i="15"/>
  <c r="F17" i="15"/>
  <c r="E17" i="15"/>
  <c r="D17" i="15"/>
  <c r="C17" i="15"/>
  <c r="E13" i="15"/>
  <c r="D13" i="15"/>
  <c r="F13" i="15" s="1"/>
  <c r="C13" i="15"/>
  <c r="C12" i="15" s="1"/>
  <c r="E12" i="15"/>
  <c r="E11" i="15"/>
  <c r="E10" i="15"/>
  <c r="E7" i="15"/>
  <c r="H8" i="8"/>
  <c r="G8" i="8"/>
  <c r="H7" i="8"/>
  <c r="F7" i="8"/>
  <c r="E7" i="8"/>
  <c r="D7" i="8"/>
  <c r="D6" i="8" s="1"/>
  <c r="C7" i="8"/>
  <c r="G7" i="8" s="1"/>
  <c r="H6" i="8"/>
  <c r="F6" i="8"/>
  <c r="E6" i="8"/>
  <c r="H11" i="5"/>
  <c r="G11" i="5"/>
  <c r="H10" i="5"/>
  <c r="F10" i="5"/>
  <c r="E10" i="5"/>
  <c r="D10" i="5"/>
  <c r="D9" i="5" s="1"/>
  <c r="C10" i="5"/>
  <c r="G10" i="5" s="1"/>
  <c r="H9" i="5"/>
  <c r="F9" i="5"/>
  <c r="E9" i="5"/>
  <c r="H8" i="5"/>
  <c r="G8" i="5"/>
  <c r="H7" i="5"/>
  <c r="G7" i="5"/>
  <c r="F7" i="5"/>
  <c r="E7" i="5"/>
  <c r="D7" i="5"/>
  <c r="C7" i="5"/>
  <c r="H6" i="5"/>
  <c r="F6" i="5"/>
  <c r="E6" i="5"/>
  <c r="D6" i="5"/>
  <c r="C6" i="5"/>
  <c r="G6" i="5" s="1"/>
  <c r="L46" i="3"/>
  <c r="K46" i="3"/>
  <c r="J45" i="3"/>
  <c r="J44" i="3" s="1"/>
  <c r="L44" i="3" s="1"/>
  <c r="I45" i="3"/>
  <c r="H45" i="3"/>
  <c r="H44" i="3" s="1"/>
  <c r="G45" i="3"/>
  <c r="G44" i="3" s="1"/>
  <c r="I44" i="3"/>
  <c r="L43" i="3"/>
  <c r="K43" i="3"/>
  <c r="J42" i="3"/>
  <c r="L42" i="3" s="1"/>
  <c r="I42" i="3"/>
  <c r="H42" i="3"/>
  <c r="G42" i="3"/>
  <c r="L41" i="3"/>
  <c r="K41" i="3"/>
  <c r="L40" i="3"/>
  <c r="K40" i="3"/>
  <c r="L39" i="3"/>
  <c r="K39" i="3"/>
  <c r="L38" i="3"/>
  <c r="K38" i="3"/>
  <c r="J37" i="3"/>
  <c r="L37" i="3" s="1"/>
  <c r="I37" i="3"/>
  <c r="H37" i="3"/>
  <c r="G37" i="3"/>
  <c r="L36" i="3"/>
  <c r="K36" i="3"/>
  <c r="J35" i="3"/>
  <c r="L35" i="3" s="1"/>
  <c r="I35" i="3"/>
  <c r="H35" i="3"/>
  <c r="G35" i="3"/>
  <c r="L34" i="3"/>
  <c r="K34" i="3"/>
  <c r="L33" i="3"/>
  <c r="K33" i="3"/>
  <c r="J32" i="3"/>
  <c r="L32" i="3" s="1"/>
  <c r="I32" i="3"/>
  <c r="H32" i="3"/>
  <c r="G32" i="3"/>
  <c r="I31" i="3"/>
  <c r="L30" i="3"/>
  <c r="K30" i="3"/>
  <c r="L29" i="3"/>
  <c r="K29" i="3"/>
  <c r="L28" i="3"/>
  <c r="J28" i="3"/>
  <c r="I28" i="3"/>
  <c r="H28" i="3"/>
  <c r="G28" i="3"/>
  <c r="K28" i="3" s="1"/>
  <c r="L27" i="3"/>
  <c r="K27" i="3"/>
  <c r="L26" i="3"/>
  <c r="K26" i="3"/>
  <c r="J26" i="3"/>
  <c r="I26" i="3"/>
  <c r="H26" i="3"/>
  <c r="G26" i="3"/>
  <c r="L25" i="3"/>
  <c r="K25" i="3"/>
  <c r="L24" i="3"/>
  <c r="K24" i="3"/>
  <c r="L23" i="3"/>
  <c r="K23" i="3"/>
  <c r="L22" i="3"/>
  <c r="J22" i="3"/>
  <c r="I22" i="3"/>
  <c r="H22" i="3"/>
  <c r="G22" i="3"/>
  <c r="K22" i="3" s="1"/>
  <c r="L21" i="3"/>
  <c r="J21" i="3"/>
  <c r="I21" i="3"/>
  <c r="I20" i="3"/>
  <c r="I19" i="3"/>
  <c r="L14" i="3"/>
  <c r="K14" i="3"/>
  <c r="J13" i="3"/>
  <c r="L13" i="3" s="1"/>
  <c r="I13" i="3"/>
  <c r="H13" i="3"/>
  <c r="H12" i="3" s="1"/>
  <c r="H11" i="3" s="1"/>
  <c r="H10" i="3" s="1"/>
  <c r="G13" i="3"/>
  <c r="I12" i="3"/>
  <c r="G12" i="3"/>
  <c r="I11" i="3"/>
  <c r="I10" i="3"/>
  <c r="E38" i="15" l="1"/>
  <c r="F38" i="15" s="1"/>
  <c r="F39" i="15"/>
  <c r="F40" i="15"/>
  <c r="J12" i="3"/>
  <c r="K13" i="3"/>
  <c r="K12" i="3"/>
  <c r="L45" i="3"/>
  <c r="K44" i="3"/>
  <c r="D12" i="15"/>
  <c r="C11" i="15"/>
  <c r="C10" i="15" s="1"/>
  <c r="C7" i="15" s="1"/>
  <c r="G11" i="3"/>
  <c r="K37" i="3"/>
  <c r="K45" i="3"/>
  <c r="K42" i="3"/>
  <c r="K35" i="3"/>
  <c r="J31" i="3"/>
  <c r="K32" i="3"/>
  <c r="G31" i="3"/>
  <c r="G21" i="3"/>
  <c r="C6" i="8"/>
  <c r="G6" i="8" s="1"/>
  <c r="C9" i="5"/>
  <c r="G9" i="5" s="1"/>
  <c r="H31" i="3"/>
  <c r="H21" i="3"/>
  <c r="J11" i="3" l="1"/>
  <c r="L12" i="3"/>
  <c r="D11" i="15"/>
  <c r="F12" i="15"/>
  <c r="H20" i="3"/>
  <c r="H19" i="3" s="1"/>
  <c r="K11" i="3"/>
  <c r="G10" i="3"/>
  <c r="K31" i="3"/>
  <c r="J20" i="3"/>
  <c r="L31" i="3"/>
  <c r="K21" i="3"/>
  <c r="G20" i="3"/>
  <c r="J10" i="3" l="1"/>
  <c r="L10" i="3" s="1"/>
  <c r="L11" i="3"/>
  <c r="D10" i="15"/>
  <c r="F11" i="15"/>
  <c r="L20" i="3"/>
  <c r="J19" i="3"/>
  <c r="L19" i="3" s="1"/>
  <c r="G19" i="3"/>
  <c r="K20" i="3"/>
  <c r="K10" i="3" l="1"/>
  <c r="D7" i="15"/>
  <c r="F7" i="15" s="1"/>
  <c r="F10" i="15"/>
  <c r="K19" i="3"/>
</calcChain>
</file>

<file path=xl/sharedStrings.xml><?xml version="1.0" encoding="utf-8"?>
<sst xmlns="http://schemas.openxmlformats.org/spreadsheetml/2006/main" count="258" uniqueCount="129">
  <si>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</si>
  <si>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</si>
  <si>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</si>
  <si>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</si>
  <si>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</si>
  <si>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</si>
  <si>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</si>
  <si>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</si>
  <si>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</si>
  <si>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</si>
  <si>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</si>
  <si>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</si>
  <si>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</si>
  <si>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</si>
  <si>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</si>
  <si>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</si>
  <si>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</si>
  <si>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</si>
  <si>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</si>
  <si>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</si>
  <si>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</si>
  <si>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</si>
  <si>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</si>
  <si>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</si>
  <si>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</si>
  <si>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</si>
  <si>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</si>
  <si>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</si>
  <si>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</si>
  <si>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</si>
  <si>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</si>
  <si>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</si>
  <si>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</si>
  <si>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</si>
  <si>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</si>
  <si>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</si>
  <si>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</si>
  <si>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</si>
  <si>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</si>
  <si>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</si>
  <si>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</si>
  <si>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</si>
  <si>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</si>
  <si>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</si>
  <si>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</si>
  <si>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</si>
  <si>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</si>
  <si>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</si>
  <si>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</si>
  <si>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</si>
  <si>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</si>
  <si>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</si>
  <si>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</si>
  <si>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</si>
  <si>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</si>
  <si>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</si>
  <si>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</si>
  <si>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</si>
  <si>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</si>
  <si>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</si>
  <si>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</si>
  <si>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</si>
  <si>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</si>
  <si>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</si>
  <si>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</si>
  <si>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</si>
  <si>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</si>
  <si>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</si>
  <si>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</si>
  <si>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</si>
  <si>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</si>
  <si>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</si>
  <si>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</si>
  <si>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</si>
  <si>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</si>
  <si>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</si>
  <si>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</si>
  <si>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</si>
  <si>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</si>
  <si>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</si>
  <si>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</si>
  <si>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</si>
  <si>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</si>
  <si>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</si>
  <si>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</si>
  <si>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</si>
  <si>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</si>
  <si>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</si>
  <si>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</si>
  <si>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</si>
  <si>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</si>
  <si>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</si>
  <si>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322</t>
  </si>
  <si>
    <t>RASHODI ZA MATERIJAL I ENERGIJU</t>
  </si>
  <si>
    <t>3223</t>
  </si>
  <si>
    <t>ENERGIJA</t>
  </si>
  <si>
    <t>323</t>
  </si>
  <si>
    <t>RASHODI ZA USLUGE</t>
  </si>
  <si>
    <t>3231</t>
  </si>
  <si>
    <t>USLUGE TELEFONA, POŠTE I PRIJEVOZA</t>
  </si>
  <si>
    <t>3234</t>
  </si>
  <si>
    <t>KOMUNALNE USLUGE</t>
  </si>
  <si>
    <t>3236</t>
  </si>
  <si>
    <t>ZDRAVSTVENE I VETERINARSKE USLUGE</t>
  </si>
  <si>
    <t>3239</t>
  </si>
  <si>
    <t>OSTALE USLUGE</t>
  </si>
  <si>
    <t>329</t>
  </si>
  <si>
    <t>OSTALI NESPOMENUTI RASHODI POSLOVANJA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</si>
  <si>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</si>
  <si>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</si>
  <si>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</si>
  <si>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</si>
  <si>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</si>
  <si>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</si>
  <si>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</si>
  <si>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1 Opći prihodi i primici</t>
  </si>
  <si>
    <t>11 Opći prihodi i primici</t>
  </si>
  <si>
    <t>3 Javni red i sigurnost</t>
  </si>
  <si>
    <t>0340 Zatvori</t>
  </si>
  <si>
    <t>028 - ZATVOR U SISKU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</si>
  <si>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</si>
  <si>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</si>
  <si>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</si>
  <si>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</si>
  <si>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</si>
  <si>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</si>
  <si>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</si>
  <si>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</si>
  <si>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3293, ZATVOR U SISKU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</si>
</sst>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25" sqref="J2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8.75" customHeight="1" x14ac:dyDescent="0.55000000000000004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18.75" customHeight="1" x14ac:dyDescent="0.55000000000000004">
      <c r="B10" s="97" t="s">
        <v>8</v>
      </c>
      <c r="C10" s="98"/>
      <c r="D10" s="98"/>
      <c r="E10" s="98"/>
      <c r="F10" s="111"/>
      <c r="G10" s="85">
        <v>1050072.3999999999</v>
      </c>
      <c r="H10" s="86">
        <v>1267503</v>
      </c>
      <c r="I10" s="86">
        <v>1133839</v>
      </c>
      <c r="J10" s="86">
        <v>1132172.28</v>
      </c>
      <c r="K10" s="86"/>
      <c r="L10" s="86"/>
    </row>
    <row r="11" spans="2:13" ht="18" customHeight="1" x14ac:dyDescent="0.55000000000000004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21" customHeight="1" x14ac:dyDescent="0.55000000000000004">
      <c r="B12" s="108" t="s">
        <v>0</v>
      </c>
      <c r="C12" s="109"/>
      <c r="D12" s="109"/>
      <c r="E12" s="109"/>
      <c r="F12" s="110"/>
      <c r="G12" s="87">
        <f>G10+G11</f>
        <v>1050072.3999999999</v>
      </c>
      <c r="H12" s="87">
        <v>1267503</v>
      </c>
      <c r="I12" s="87">
        <f t="shared" ref="I12:J12" si="0">I10+I11</f>
        <v>1133839</v>
      </c>
      <c r="J12" s="87">
        <f t="shared" si="0"/>
        <v>1132172.28</v>
      </c>
      <c r="K12" s="88">
        <f>J12/G12*100</f>
        <v>107.81849708648663</v>
      </c>
      <c r="L12" s="88">
        <f>J12/I12*100</f>
        <v>99.853002057611363</v>
      </c>
    </row>
    <row r="13" spans="2:13" ht="17.25" customHeight="1" x14ac:dyDescent="0.25">
      <c r="B13" s="117" t="s">
        <v>9</v>
      </c>
      <c r="C13" s="98"/>
      <c r="D13" s="98"/>
      <c r="E13" s="98"/>
      <c r="F13" s="98"/>
      <c r="G13" s="89">
        <v>1050072.3999999999</v>
      </c>
      <c r="H13" s="86">
        <v>1267503</v>
      </c>
      <c r="I13" s="86">
        <v>1133839</v>
      </c>
      <c r="J13" s="86">
        <v>1132172.28</v>
      </c>
      <c r="K13" s="86"/>
      <c r="L13" s="86"/>
    </row>
    <row r="14" spans="2:13" ht="14.45" x14ac:dyDescent="0.55000000000000004">
      <c r="B14" s="112" t="s">
        <v>10</v>
      </c>
      <c r="C14" s="111"/>
      <c r="D14" s="111"/>
      <c r="E14" s="111"/>
      <c r="F14" s="111"/>
      <c r="G14" s="85">
        <v>0</v>
      </c>
      <c r="H14" s="86">
        <v>0</v>
      </c>
      <c r="I14" s="86">
        <v>0</v>
      </c>
      <c r="J14" s="86">
        <v>0</v>
      </c>
      <c r="K14" s="86"/>
      <c r="L14" s="86"/>
    </row>
    <row r="15" spans="2:13" ht="14.45" x14ac:dyDescent="0.55000000000000004">
      <c r="B15" s="14" t="s">
        <v>1</v>
      </c>
      <c r="C15" s="15"/>
      <c r="D15" s="15"/>
      <c r="E15" s="15"/>
      <c r="F15" s="15"/>
      <c r="G15" s="87">
        <v>1050072.3999999999</v>
      </c>
      <c r="H15" s="87">
        <f t="shared" ref="H15:J15" si="1">H13+H14</f>
        <v>1267503</v>
      </c>
      <c r="I15" s="87">
        <f t="shared" si="1"/>
        <v>1133839</v>
      </c>
      <c r="J15" s="87">
        <f t="shared" si="1"/>
        <v>1132172.28</v>
      </c>
      <c r="K15" s="88">
        <f>J15/G15*100</f>
        <v>107.81849708648663</v>
      </c>
      <c r="L15" s="88">
        <f>J15/I15*100</f>
        <v>99.853002057611391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0</v>
      </c>
      <c r="H16" s="90">
        <f t="shared" ref="H16:J16" si="2">H12-H15</f>
        <v>0</v>
      </c>
      <c r="I16" s="90">
        <f t="shared" si="2"/>
        <v>0</v>
      </c>
      <c r="J16" s="90">
        <f t="shared" si="2"/>
        <v>0</v>
      </c>
      <c r="K16" s="88" t="e">
        <f>J16/G16*100</f>
        <v>#DIV/0!</v>
      </c>
      <c r="L16" s="88" t="e">
        <f>J16/I16*100</f>
        <v>#DIV/0!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ht="21" customHeight="1" x14ac:dyDescent="0.55000000000000004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20.25" customHeight="1" x14ac:dyDescent="0.55000000000000004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1257.07</v>
      </c>
      <c r="H24" s="86">
        <v>0</v>
      </c>
      <c r="I24" s="86">
        <v>0</v>
      </c>
      <c r="J24" s="86">
        <v>1257.07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1257.07</v>
      </c>
      <c r="H25" s="86">
        <v>0</v>
      </c>
      <c r="I25" s="86">
        <v>0</v>
      </c>
      <c r="J25" s="86">
        <v>1257.07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ht="21" customHeight="1" x14ac:dyDescent="0.55000000000000004">
      <c r="A26" s="35"/>
      <c r="B26" s="103" t="s">
        <v>30</v>
      </c>
      <c r="C26" s="104"/>
      <c r="D26" s="104"/>
      <c r="E26" s="104"/>
      <c r="F26" s="105"/>
      <c r="G26" s="94">
        <f>G24+G25</f>
        <v>2514.14</v>
      </c>
      <c r="H26" s="94">
        <f t="shared" ref="H26:J26" si="4">H24+H25</f>
        <v>0</v>
      </c>
      <c r="I26" s="94">
        <f t="shared" si="4"/>
        <v>0</v>
      </c>
      <c r="J26" s="94">
        <f t="shared" si="4"/>
        <v>2514.14</v>
      </c>
      <c r="K26" s="93">
        <f>J26/G26*100</f>
        <v>100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2514.14</v>
      </c>
      <c r="H27" s="94">
        <f t="shared" ref="H27:J27" si="5">H16+H26</f>
        <v>0</v>
      </c>
      <c r="I27" s="94">
        <f t="shared" si="5"/>
        <v>0</v>
      </c>
      <c r="J27" s="94">
        <f t="shared" si="5"/>
        <v>2514.14</v>
      </c>
      <c r="K27" s="93">
        <f>J27/G27*100</f>
        <v>100</v>
      </c>
      <c r="L27" s="93" t="e">
        <f>J27/I27*100</f>
        <v>#DIV/0!</v>
      </c>
    </row>
    <row r="29" spans="1:49" ht="14.45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47"/>
  <sheetViews>
    <sheetView zoomScale="90" zoomScaleNormal="90" workbookViewId="0">
      <selection activeCell="I14" sqref="I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 t="shared" ref="G10:J13" si="0">G11</f>
        <v>1050072.3999999999</v>
      </c>
      <c r="H10" s="65">
        <f t="shared" si="0"/>
        <v>1267503</v>
      </c>
      <c r="I10" s="65">
        <f t="shared" si="0"/>
        <v>1133839</v>
      </c>
      <c r="J10" s="65">
        <f t="shared" si="0"/>
        <v>1132172.28</v>
      </c>
      <c r="K10" s="69">
        <f>(J10*100)/G10</f>
        <v>107.81849708648662</v>
      </c>
      <c r="L10" s="69">
        <f>(J10*100)/I10</f>
        <v>99.853002057611349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 t="shared" si="0"/>
        <v>1050072.3999999999</v>
      </c>
      <c r="H11" s="65">
        <f t="shared" si="0"/>
        <v>1267503</v>
      </c>
      <c r="I11" s="65">
        <f t="shared" si="0"/>
        <v>1133839</v>
      </c>
      <c r="J11" s="65">
        <f t="shared" si="0"/>
        <v>1132172.28</v>
      </c>
      <c r="K11" s="65">
        <f>(J11*100)/G11</f>
        <v>107.81849708648662</v>
      </c>
      <c r="L11" s="65">
        <f>(J11*100)/I11</f>
        <v>99.853002057611349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si="0"/>
        <v>1050072.3999999999</v>
      </c>
      <c r="H12" s="65">
        <f t="shared" si="0"/>
        <v>1267503</v>
      </c>
      <c r="I12" s="65">
        <f t="shared" si="0"/>
        <v>1133839</v>
      </c>
      <c r="J12" s="65">
        <f t="shared" si="0"/>
        <v>1132172.28</v>
      </c>
      <c r="K12" s="65">
        <f>(J12*100)/G12</f>
        <v>107.81849708648662</v>
      </c>
      <c r="L12" s="65">
        <f>(J12*100)/I12</f>
        <v>99.853002057611349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0"/>
        <v>1050072.3999999999</v>
      </c>
      <c r="H13" s="65">
        <f t="shared" si="0"/>
        <v>1267503</v>
      </c>
      <c r="I13" s="65">
        <f t="shared" si="0"/>
        <v>1133839</v>
      </c>
      <c r="J13" s="65">
        <f t="shared" si="0"/>
        <v>1132172.28</v>
      </c>
      <c r="K13" s="65">
        <f>(J13*100)/G13</f>
        <v>107.81849708648662</v>
      </c>
      <c r="L13" s="65">
        <f>(J13*100)/I13</f>
        <v>99.853002057611349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1050072.3999999999</v>
      </c>
      <c r="H14" s="66">
        <v>1267503</v>
      </c>
      <c r="I14" s="66">
        <v>1133839</v>
      </c>
      <c r="J14" s="66">
        <v>1132172.28</v>
      </c>
      <c r="K14" s="66">
        <f>(J14*100)/G14</f>
        <v>107.81849708648662</v>
      </c>
      <c r="L14" s="66">
        <f>(J14*100)/I14</f>
        <v>99.853002057611349</v>
      </c>
    </row>
    <row r="15" spans="2:12" x14ac:dyDescent="0.25">
      <c r="F15" s="35"/>
    </row>
    <row r="16" spans="2:12" x14ac:dyDescent="0.25">
      <c r="F16" s="35"/>
    </row>
    <row r="17" spans="2:12" ht="36.75" customHeight="1" x14ac:dyDescent="0.25">
      <c r="B17" s="118" t="s">
        <v>3</v>
      </c>
      <c r="C17" s="119"/>
      <c r="D17" s="119"/>
      <c r="E17" s="119"/>
      <c r="F17" s="120"/>
      <c r="G17" s="28" t="s">
        <v>50</v>
      </c>
      <c r="H17" s="28" t="s">
        <v>47</v>
      </c>
      <c r="I17" s="28" t="s">
        <v>48</v>
      </c>
      <c r="J17" s="28" t="s">
        <v>51</v>
      </c>
      <c r="K17" s="28" t="s">
        <v>6</v>
      </c>
      <c r="L17" s="28" t="s">
        <v>22</v>
      </c>
    </row>
    <row r="18" spans="2:12" x14ac:dyDescent="0.25">
      <c r="B18" s="121">
        <v>1</v>
      </c>
      <c r="C18" s="122"/>
      <c r="D18" s="122"/>
      <c r="E18" s="122"/>
      <c r="F18" s="123"/>
      <c r="G18" s="30">
        <v>2</v>
      </c>
      <c r="H18" s="30">
        <v>3</v>
      </c>
      <c r="I18" s="30">
        <v>4</v>
      </c>
      <c r="J18" s="30">
        <v>5</v>
      </c>
      <c r="K18" s="30" t="s">
        <v>13</v>
      </c>
      <c r="L18" s="30" t="s">
        <v>14</v>
      </c>
    </row>
    <row r="19" spans="2:12" x14ac:dyDescent="0.25">
      <c r="B19" s="65"/>
      <c r="C19" s="66"/>
      <c r="D19" s="67"/>
      <c r="E19" s="68"/>
      <c r="F19" s="8" t="s">
        <v>21</v>
      </c>
      <c r="G19" s="65">
        <f>G20</f>
        <v>1050072.3999999999</v>
      </c>
      <c r="H19" s="65">
        <f>H20</f>
        <v>1267503</v>
      </c>
      <c r="I19" s="65">
        <f>I20</f>
        <v>1133839</v>
      </c>
      <c r="J19" s="65">
        <f>J20</f>
        <v>1132172.28</v>
      </c>
      <c r="K19" s="70">
        <f t="shared" ref="K19:K46" si="1">(J19*100)/G19</f>
        <v>107.81849708648662</v>
      </c>
      <c r="L19" s="70">
        <f t="shared" ref="L19:L46" si="2">(J19*100)/I19</f>
        <v>99.853002057611349</v>
      </c>
    </row>
    <row r="20" spans="2:12" x14ac:dyDescent="0.25">
      <c r="B20" s="65" t="s">
        <v>63</v>
      </c>
      <c r="C20" s="65"/>
      <c r="D20" s="65"/>
      <c r="E20" s="65"/>
      <c r="F20" s="65" t="s">
        <v>64</v>
      </c>
      <c r="G20" s="65">
        <f>G21+G31+G44</f>
        <v>1050072.3999999999</v>
      </c>
      <c r="H20" s="65">
        <f>H21+H31+H44</f>
        <v>1267503</v>
      </c>
      <c r="I20" s="65">
        <f>I21+I31+I44</f>
        <v>1133839</v>
      </c>
      <c r="J20" s="65">
        <f>J21+J31+J44</f>
        <v>1132172.28</v>
      </c>
      <c r="K20" s="65">
        <f t="shared" si="1"/>
        <v>107.81849708648662</v>
      </c>
      <c r="L20" s="65">
        <f t="shared" si="2"/>
        <v>99.853002057611349</v>
      </c>
    </row>
    <row r="21" spans="2:12" x14ac:dyDescent="0.25">
      <c r="B21" s="65"/>
      <c r="C21" s="65" t="s">
        <v>65</v>
      </c>
      <c r="D21" s="65"/>
      <c r="E21" s="65"/>
      <c r="F21" s="65" t="s">
        <v>66</v>
      </c>
      <c r="G21" s="65">
        <f>G22+G26+G28</f>
        <v>967663.97</v>
      </c>
      <c r="H21" s="65">
        <f>H22+H26+H28</f>
        <v>1167207</v>
      </c>
      <c r="I21" s="65">
        <f>I22+I26+I28</f>
        <v>1069286</v>
      </c>
      <c r="J21" s="65">
        <f>J22+J26+J28</f>
        <v>1068362.21</v>
      </c>
      <c r="K21" s="65">
        <f t="shared" si="1"/>
        <v>110.40632317848933</v>
      </c>
      <c r="L21" s="65">
        <f t="shared" si="2"/>
        <v>99.913606836711594</v>
      </c>
    </row>
    <row r="22" spans="2:12" x14ac:dyDescent="0.25">
      <c r="B22" s="65"/>
      <c r="C22" s="65"/>
      <c r="D22" s="65" t="s">
        <v>67</v>
      </c>
      <c r="E22" s="65"/>
      <c r="F22" s="65" t="s">
        <v>68</v>
      </c>
      <c r="G22" s="65">
        <f>G23+G24+G25</f>
        <v>731879.32000000007</v>
      </c>
      <c r="H22" s="65">
        <f>H23+H24+H25</f>
        <v>887819</v>
      </c>
      <c r="I22" s="65">
        <f>I23+I24+I25</f>
        <v>786528</v>
      </c>
      <c r="J22" s="65">
        <f>J23+J24+J25</f>
        <v>786395.9</v>
      </c>
      <c r="K22" s="65">
        <f t="shared" si="1"/>
        <v>107.44884826094005</v>
      </c>
      <c r="L22" s="65">
        <f t="shared" si="2"/>
        <v>99.983204666585294</v>
      </c>
    </row>
    <row r="23" spans="2:12" x14ac:dyDescent="0.25">
      <c r="B23" s="66"/>
      <c r="C23" s="66"/>
      <c r="D23" s="66"/>
      <c r="E23" s="66" t="s">
        <v>69</v>
      </c>
      <c r="F23" s="66" t="s">
        <v>70</v>
      </c>
      <c r="G23" s="66">
        <v>710468</v>
      </c>
      <c r="H23" s="84">
        <v>860352</v>
      </c>
      <c r="I23" s="66">
        <v>750058</v>
      </c>
      <c r="J23" s="66">
        <v>750017.1</v>
      </c>
      <c r="K23" s="66">
        <f t="shared" si="1"/>
        <v>105.56662650534577</v>
      </c>
      <c r="L23" s="66">
        <f t="shared" si="2"/>
        <v>99.994547088358502</v>
      </c>
    </row>
    <row r="24" spans="2:12" x14ac:dyDescent="0.25">
      <c r="B24" s="66"/>
      <c r="C24" s="66"/>
      <c r="D24" s="66"/>
      <c r="E24" s="66" t="s">
        <v>71</v>
      </c>
      <c r="F24" s="66" t="s">
        <v>72</v>
      </c>
      <c r="G24" s="66">
        <v>20789.91</v>
      </c>
      <c r="H24" s="84">
        <v>26635</v>
      </c>
      <c r="I24" s="66">
        <v>36135</v>
      </c>
      <c r="J24" s="66">
        <v>36044.74</v>
      </c>
      <c r="K24" s="66">
        <f t="shared" si="1"/>
        <v>173.37612332136118</v>
      </c>
      <c r="L24" s="66">
        <f t="shared" si="2"/>
        <v>99.75021447350214</v>
      </c>
    </row>
    <row r="25" spans="2:12" x14ac:dyDescent="0.25">
      <c r="B25" s="66"/>
      <c r="C25" s="66"/>
      <c r="D25" s="66"/>
      <c r="E25" s="66" t="s">
        <v>73</v>
      </c>
      <c r="F25" s="66" t="s">
        <v>74</v>
      </c>
      <c r="G25" s="66">
        <v>621.41</v>
      </c>
      <c r="H25" s="84">
        <v>832</v>
      </c>
      <c r="I25" s="66">
        <v>335</v>
      </c>
      <c r="J25" s="66">
        <v>334.06</v>
      </c>
      <c r="K25" s="66">
        <f t="shared" si="1"/>
        <v>53.75838818171578</v>
      </c>
      <c r="L25" s="66">
        <f t="shared" si="2"/>
        <v>99.719402985074623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</f>
        <v>32468.57</v>
      </c>
      <c r="H26" s="65">
        <f>H27</f>
        <v>57867</v>
      </c>
      <c r="I26" s="65">
        <f>I27</f>
        <v>63867</v>
      </c>
      <c r="J26" s="65">
        <f>J27</f>
        <v>63580.22</v>
      </c>
      <c r="K26" s="65">
        <f t="shared" si="1"/>
        <v>195.82081994987769</v>
      </c>
      <c r="L26" s="65">
        <f t="shared" si="2"/>
        <v>99.550973116006702</v>
      </c>
    </row>
    <row r="27" spans="2:12" x14ac:dyDescent="0.25">
      <c r="B27" s="66"/>
      <c r="C27" s="66"/>
      <c r="D27" s="66"/>
      <c r="E27" s="66" t="s">
        <v>77</v>
      </c>
      <c r="F27" s="66" t="s">
        <v>76</v>
      </c>
      <c r="G27" s="66">
        <v>32468.57</v>
      </c>
      <c r="H27" s="84">
        <v>57867</v>
      </c>
      <c r="I27" s="66">
        <v>63867</v>
      </c>
      <c r="J27" s="66">
        <v>63580.22</v>
      </c>
      <c r="K27" s="66">
        <f t="shared" si="1"/>
        <v>195.82081994987769</v>
      </c>
      <c r="L27" s="66">
        <f t="shared" si="2"/>
        <v>99.550973116006702</v>
      </c>
    </row>
    <row r="28" spans="2:12" x14ac:dyDescent="0.25">
      <c r="B28" s="65"/>
      <c r="C28" s="65"/>
      <c r="D28" s="65" t="s">
        <v>78</v>
      </c>
      <c r="E28" s="65"/>
      <c r="F28" s="65" t="s">
        <v>79</v>
      </c>
      <c r="G28" s="65">
        <f>G29+G30</f>
        <v>203316.08000000002</v>
      </c>
      <c r="H28" s="65">
        <f>H29+H30</f>
        <v>221521</v>
      </c>
      <c r="I28" s="65">
        <f>I29+I30</f>
        <v>218891</v>
      </c>
      <c r="J28" s="65">
        <f>J29+J30</f>
        <v>218386.09</v>
      </c>
      <c r="K28" s="65">
        <f t="shared" si="1"/>
        <v>107.41210926356635</v>
      </c>
      <c r="L28" s="65">
        <f t="shared" si="2"/>
        <v>99.769332681562972</v>
      </c>
    </row>
    <row r="29" spans="2:12" x14ac:dyDescent="0.25">
      <c r="B29" s="66"/>
      <c r="C29" s="66"/>
      <c r="D29" s="66"/>
      <c r="E29" s="66" t="s">
        <v>80</v>
      </c>
      <c r="F29" s="66" t="s">
        <v>81</v>
      </c>
      <c r="G29" s="66">
        <v>82556</v>
      </c>
      <c r="H29" s="84">
        <v>90152</v>
      </c>
      <c r="I29" s="66">
        <v>89152</v>
      </c>
      <c r="J29" s="66">
        <v>88675.16</v>
      </c>
      <c r="K29" s="66">
        <f t="shared" si="1"/>
        <v>107.41213237075439</v>
      </c>
      <c r="L29" s="66">
        <f t="shared" si="2"/>
        <v>99.465138190954775</v>
      </c>
    </row>
    <row r="30" spans="2:12" x14ac:dyDescent="0.25">
      <c r="B30" s="66"/>
      <c r="C30" s="66"/>
      <c r="D30" s="66"/>
      <c r="E30" s="66" t="s">
        <v>82</v>
      </c>
      <c r="F30" s="66" t="s">
        <v>83</v>
      </c>
      <c r="G30" s="66">
        <v>120760.08</v>
      </c>
      <c r="H30" s="84">
        <v>131369</v>
      </c>
      <c r="I30" s="66">
        <v>129739</v>
      </c>
      <c r="J30" s="66">
        <v>129710.93</v>
      </c>
      <c r="K30" s="66">
        <f t="shared" si="1"/>
        <v>107.41209346664891</v>
      </c>
      <c r="L30" s="66">
        <f t="shared" si="2"/>
        <v>99.978364254387657</v>
      </c>
    </row>
    <row r="31" spans="2:12" x14ac:dyDescent="0.25">
      <c r="B31" s="65"/>
      <c r="C31" s="65" t="s">
        <v>84</v>
      </c>
      <c r="D31" s="65"/>
      <c r="E31" s="65"/>
      <c r="F31" s="65" t="s">
        <v>85</v>
      </c>
      <c r="G31" s="65">
        <f>G32+G35+G37+G42</f>
        <v>82096.420000000013</v>
      </c>
      <c r="H31" s="65">
        <f>H32+H35+H37+H42</f>
        <v>99985</v>
      </c>
      <c r="I31" s="65">
        <f>I32+I35+I37+I42</f>
        <v>64274</v>
      </c>
      <c r="J31" s="65">
        <f>J32+J35+J37+J42</f>
        <v>63531.97</v>
      </c>
      <c r="K31" s="65">
        <f t="shared" si="1"/>
        <v>77.387016388777965</v>
      </c>
      <c r="L31" s="65">
        <f t="shared" si="2"/>
        <v>98.845520739334717</v>
      </c>
    </row>
    <row r="32" spans="2:12" x14ac:dyDescent="0.25">
      <c r="B32" s="65"/>
      <c r="C32" s="65"/>
      <c r="D32" s="65" t="s">
        <v>86</v>
      </c>
      <c r="E32" s="65"/>
      <c r="F32" s="65" t="s">
        <v>87</v>
      </c>
      <c r="G32" s="65">
        <f>G33+G34</f>
        <v>80685.150000000009</v>
      </c>
      <c r="H32" s="65">
        <f>H33+H34</f>
        <v>90603</v>
      </c>
      <c r="I32" s="65">
        <f>I33+I34</f>
        <v>62663</v>
      </c>
      <c r="J32" s="65">
        <f>J33+J34</f>
        <v>62655.61</v>
      </c>
      <c r="K32" s="65">
        <f t="shared" si="1"/>
        <v>77.654450664093687</v>
      </c>
      <c r="L32" s="65">
        <f t="shared" si="2"/>
        <v>99.988206756778325</v>
      </c>
    </row>
    <row r="33" spans="2:12" x14ac:dyDescent="0.25">
      <c r="B33" s="66"/>
      <c r="C33" s="66"/>
      <c r="D33" s="66"/>
      <c r="E33" s="66" t="s">
        <v>88</v>
      </c>
      <c r="F33" s="66" t="s">
        <v>89</v>
      </c>
      <c r="G33" s="66">
        <v>207.71</v>
      </c>
      <c r="H33" s="66">
        <v>0</v>
      </c>
      <c r="I33" s="66">
        <v>0</v>
      </c>
      <c r="J33" s="66">
        <v>264.94</v>
      </c>
      <c r="K33" s="66">
        <f t="shared" si="1"/>
        <v>127.55283809156997</v>
      </c>
      <c r="L33" s="66" t="e">
        <f t="shared" si="2"/>
        <v>#DIV/0!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80477.440000000002</v>
      </c>
      <c r="H34" s="84">
        <v>90603</v>
      </c>
      <c r="I34" s="66">
        <v>62663</v>
      </c>
      <c r="J34" s="66">
        <v>62390.67</v>
      </c>
      <c r="K34" s="66">
        <f t="shared" si="1"/>
        <v>77.525664335247242</v>
      </c>
      <c r="L34" s="66">
        <f t="shared" si="2"/>
        <v>99.565405422657705</v>
      </c>
    </row>
    <row r="35" spans="2:12" x14ac:dyDescent="0.25">
      <c r="B35" s="65"/>
      <c r="C35" s="65"/>
      <c r="D35" s="65" t="s">
        <v>92</v>
      </c>
      <c r="E35" s="65"/>
      <c r="F35" s="65" t="s">
        <v>93</v>
      </c>
      <c r="G35" s="65">
        <f>G36</f>
        <v>377.45</v>
      </c>
      <c r="H35" s="65">
        <f>H36</f>
        <v>621</v>
      </c>
      <c r="I35" s="65">
        <f>I36</f>
        <v>621</v>
      </c>
      <c r="J35" s="65">
        <f>J36</f>
        <v>128.69</v>
      </c>
      <c r="K35" s="65">
        <f t="shared" si="1"/>
        <v>34.094582063849515</v>
      </c>
      <c r="L35" s="65">
        <f t="shared" si="2"/>
        <v>20.723027375201287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377.45</v>
      </c>
      <c r="H36" s="84">
        <v>621</v>
      </c>
      <c r="I36" s="66">
        <v>621</v>
      </c>
      <c r="J36" s="66">
        <v>128.69</v>
      </c>
      <c r="K36" s="66">
        <f t="shared" si="1"/>
        <v>34.094582063849515</v>
      </c>
      <c r="L36" s="66">
        <f t="shared" si="2"/>
        <v>20.723027375201287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</f>
        <v>952.94</v>
      </c>
      <c r="H37" s="65">
        <f>H38+H39+H40+H41</f>
        <v>8761</v>
      </c>
      <c r="I37" s="65">
        <f>I38+I39+I40+I41</f>
        <v>990</v>
      </c>
      <c r="J37" s="65">
        <f>J38+J39+J40+J41</f>
        <v>731.49</v>
      </c>
      <c r="K37" s="65">
        <f t="shared" si="1"/>
        <v>76.761391063445757</v>
      </c>
      <c r="L37" s="65">
        <f t="shared" si="2"/>
        <v>73.88787878787879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708.6</v>
      </c>
      <c r="H38" s="84">
        <v>1593</v>
      </c>
      <c r="I38" s="66">
        <v>793</v>
      </c>
      <c r="J38" s="66">
        <v>718.14</v>
      </c>
      <c r="K38" s="66">
        <f t="shared" si="1"/>
        <v>101.346316680779</v>
      </c>
      <c r="L38" s="66">
        <f t="shared" si="2"/>
        <v>90.55989911727616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42.24</v>
      </c>
      <c r="H39" s="84">
        <v>664</v>
      </c>
      <c r="I39" s="66">
        <v>64</v>
      </c>
      <c r="J39" s="66">
        <v>7.64</v>
      </c>
      <c r="K39" s="66">
        <f t="shared" si="1"/>
        <v>18.087121212121211</v>
      </c>
      <c r="L39" s="66">
        <f t="shared" si="2"/>
        <v>11.9375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43.8</v>
      </c>
      <c r="H40" s="66">
        <v>6371</v>
      </c>
      <c r="I40" s="66">
        <v>0</v>
      </c>
      <c r="J40" s="66">
        <v>0</v>
      </c>
      <c r="K40" s="66">
        <f t="shared" si="1"/>
        <v>0</v>
      </c>
      <c r="L40" s="66" t="e">
        <f t="shared" si="2"/>
        <v>#DIV/0!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158.30000000000001</v>
      </c>
      <c r="H41" s="84">
        <v>133</v>
      </c>
      <c r="I41" s="66">
        <v>133</v>
      </c>
      <c r="J41" s="66">
        <v>5.71</v>
      </c>
      <c r="K41" s="66">
        <f t="shared" si="1"/>
        <v>3.6070751737207831</v>
      </c>
      <c r="L41" s="66">
        <f t="shared" si="2"/>
        <v>4.2932330827067666</v>
      </c>
    </row>
    <row r="42" spans="2:12" x14ac:dyDescent="0.25">
      <c r="B42" s="65"/>
      <c r="C42" s="65"/>
      <c r="D42" s="65" t="s">
        <v>106</v>
      </c>
      <c r="E42" s="65"/>
      <c r="F42" s="65" t="s">
        <v>107</v>
      </c>
      <c r="G42" s="65">
        <f>G43</f>
        <v>80.88</v>
      </c>
      <c r="H42" s="65">
        <f>H43</f>
        <v>0</v>
      </c>
      <c r="I42" s="65">
        <f>I43</f>
        <v>0</v>
      </c>
      <c r="J42" s="65">
        <f>J43</f>
        <v>16.18</v>
      </c>
      <c r="K42" s="65">
        <f t="shared" si="1"/>
        <v>20.004945598417411</v>
      </c>
      <c r="L42" s="65" t="e">
        <f t="shared" si="2"/>
        <v>#DIV/0!</v>
      </c>
    </row>
    <row r="43" spans="2:12" x14ac:dyDescent="0.25">
      <c r="B43" s="66"/>
      <c r="C43" s="66"/>
      <c r="D43" s="66"/>
      <c r="E43" s="66" t="s">
        <v>108</v>
      </c>
      <c r="F43" s="66" t="s">
        <v>107</v>
      </c>
      <c r="G43" s="66">
        <v>80.88</v>
      </c>
      <c r="H43" s="66">
        <v>0</v>
      </c>
      <c r="I43" s="66">
        <v>0</v>
      </c>
      <c r="J43" s="66">
        <v>16.18</v>
      </c>
      <c r="K43" s="66">
        <f t="shared" si="1"/>
        <v>20.004945598417411</v>
      </c>
      <c r="L43" s="66" t="e">
        <f t="shared" si="2"/>
        <v>#DIV/0!</v>
      </c>
    </row>
    <row r="44" spans="2:12" x14ac:dyDescent="0.25">
      <c r="B44" s="65"/>
      <c r="C44" s="65" t="s">
        <v>109</v>
      </c>
      <c r="D44" s="65"/>
      <c r="E44" s="65"/>
      <c r="F44" s="65" t="s">
        <v>110</v>
      </c>
      <c r="G44" s="65">
        <f t="shared" ref="G44:J45" si="3">G45</f>
        <v>312.01</v>
      </c>
      <c r="H44" s="65">
        <f t="shared" si="3"/>
        <v>311</v>
      </c>
      <c r="I44" s="65">
        <f t="shared" si="3"/>
        <v>279</v>
      </c>
      <c r="J44" s="65">
        <f t="shared" si="3"/>
        <v>278.10000000000002</v>
      </c>
      <c r="K44" s="65">
        <f t="shared" si="1"/>
        <v>89.131758597480868</v>
      </c>
      <c r="L44" s="65">
        <f t="shared" si="2"/>
        <v>99.677419354838719</v>
      </c>
    </row>
    <row r="45" spans="2:12" x14ac:dyDescent="0.25">
      <c r="B45" s="65"/>
      <c r="C45" s="65"/>
      <c r="D45" s="65" t="s">
        <v>111</v>
      </c>
      <c r="E45" s="65"/>
      <c r="F45" s="65" t="s">
        <v>112</v>
      </c>
      <c r="G45" s="65">
        <f t="shared" si="3"/>
        <v>312.01</v>
      </c>
      <c r="H45" s="65">
        <f t="shared" si="3"/>
        <v>311</v>
      </c>
      <c r="I45" s="65">
        <f t="shared" si="3"/>
        <v>279</v>
      </c>
      <c r="J45" s="65">
        <f t="shared" si="3"/>
        <v>278.10000000000002</v>
      </c>
      <c r="K45" s="65">
        <f t="shared" si="1"/>
        <v>89.131758597480868</v>
      </c>
      <c r="L45" s="65">
        <f t="shared" si="2"/>
        <v>99.677419354838719</v>
      </c>
    </row>
    <row r="46" spans="2:12" x14ac:dyDescent="0.25">
      <c r="B46" s="66"/>
      <c r="C46" s="66"/>
      <c r="D46" s="66"/>
      <c r="E46" s="66" t="s">
        <v>113</v>
      </c>
      <c r="F46" s="66" t="s">
        <v>114</v>
      </c>
      <c r="G46" s="66">
        <v>312.01</v>
      </c>
      <c r="H46" s="84">
        <v>311</v>
      </c>
      <c r="I46" s="66">
        <v>279</v>
      </c>
      <c r="J46" s="66">
        <v>278.10000000000002</v>
      </c>
      <c r="K46" s="66">
        <f t="shared" si="1"/>
        <v>89.131758597480868</v>
      </c>
      <c r="L46" s="66">
        <f t="shared" si="2"/>
        <v>99.677419354838719</v>
      </c>
    </row>
    <row r="47" spans="2:12" x14ac:dyDescent="0.25">
      <c r="B47" s="65"/>
      <c r="C47" s="66"/>
      <c r="D47" s="67"/>
      <c r="E47" s="68"/>
      <c r="F47" s="8"/>
      <c r="G47" s="65"/>
      <c r="H47" s="65"/>
      <c r="I47" s="65"/>
      <c r="J47" s="65"/>
      <c r="K47" s="70"/>
      <c r="L47" s="70"/>
    </row>
  </sheetData>
  <mergeCells count="7">
    <mergeCell ref="B17:F17"/>
    <mergeCell ref="B18:F1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1"/>
  <sheetViews>
    <sheetView workbookViewId="0">
      <selection activeCell="D11" sqref="D11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 t="shared" ref="C6:F7" si="0">C7</f>
        <v>1050072.3999999999</v>
      </c>
      <c r="D6" s="71">
        <f t="shared" si="0"/>
        <v>1132172.3799999999</v>
      </c>
      <c r="E6" s="71">
        <f t="shared" si="0"/>
        <v>1133839</v>
      </c>
      <c r="F6" s="71">
        <f t="shared" si="0"/>
        <v>1131632.33</v>
      </c>
      <c r="G6" s="72">
        <f t="shared" ref="G6:G11" si="1">(F6*100)/C6</f>
        <v>107.76707682251244</v>
      </c>
      <c r="H6" s="72">
        <f t="shared" ref="H6:H11" si="2">(F6*100)/E6</f>
        <v>99.805380658100489</v>
      </c>
    </row>
    <row r="7" spans="1:8" x14ac:dyDescent="0.25">
      <c r="A7"/>
      <c r="B7" s="8" t="s">
        <v>115</v>
      </c>
      <c r="C7" s="71">
        <f t="shared" si="0"/>
        <v>1050072.3999999999</v>
      </c>
      <c r="D7" s="71">
        <f t="shared" si="0"/>
        <v>1132172.3799999999</v>
      </c>
      <c r="E7" s="71">
        <f t="shared" si="0"/>
        <v>1133839</v>
      </c>
      <c r="F7" s="71">
        <f t="shared" si="0"/>
        <v>1131632.33</v>
      </c>
      <c r="G7" s="72">
        <f t="shared" si="1"/>
        <v>107.76707682251244</v>
      </c>
      <c r="H7" s="72">
        <f t="shared" si="2"/>
        <v>99.805380658100489</v>
      </c>
    </row>
    <row r="8" spans="1:8" x14ac:dyDescent="0.25">
      <c r="A8"/>
      <c r="B8" s="16" t="s">
        <v>116</v>
      </c>
      <c r="C8" s="73">
        <v>1050072.3999999999</v>
      </c>
      <c r="D8" s="73">
        <v>1132172.3799999999</v>
      </c>
      <c r="E8" s="73">
        <v>1133839</v>
      </c>
      <c r="F8" s="74">
        <v>1131632.33</v>
      </c>
      <c r="G8" s="70">
        <f t="shared" si="1"/>
        <v>107.76707682251244</v>
      </c>
      <c r="H8" s="70">
        <f t="shared" si="2"/>
        <v>99.805380658100489</v>
      </c>
    </row>
    <row r="9" spans="1:8" x14ac:dyDescent="0.25">
      <c r="B9" s="8" t="s">
        <v>33</v>
      </c>
      <c r="C9" s="75">
        <f t="shared" ref="C9:F10" si="3">C10</f>
        <v>1050072.3999999999</v>
      </c>
      <c r="D9" s="75">
        <f t="shared" si="3"/>
        <v>1132172.28</v>
      </c>
      <c r="E9" s="75">
        <f t="shared" si="3"/>
        <v>1133839</v>
      </c>
      <c r="F9" s="75">
        <f t="shared" si="3"/>
        <v>1132172.28</v>
      </c>
      <c r="G9" s="72">
        <f t="shared" si="1"/>
        <v>107.81849708648662</v>
      </c>
      <c r="H9" s="72">
        <f t="shared" si="2"/>
        <v>99.853002057611349</v>
      </c>
    </row>
    <row r="10" spans="1:8" x14ac:dyDescent="0.25">
      <c r="A10"/>
      <c r="B10" s="8" t="s">
        <v>115</v>
      </c>
      <c r="C10" s="75">
        <f t="shared" si="3"/>
        <v>1050072.3999999999</v>
      </c>
      <c r="D10" s="75">
        <f t="shared" si="3"/>
        <v>1132172.28</v>
      </c>
      <c r="E10" s="75">
        <f t="shared" si="3"/>
        <v>1133839</v>
      </c>
      <c r="F10" s="75">
        <f t="shared" si="3"/>
        <v>1132172.28</v>
      </c>
      <c r="G10" s="72">
        <f t="shared" si="1"/>
        <v>107.81849708648662</v>
      </c>
      <c r="H10" s="72">
        <f t="shared" si="2"/>
        <v>99.853002057611349</v>
      </c>
    </row>
    <row r="11" spans="1:8" x14ac:dyDescent="0.25">
      <c r="A11"/>
      <c r="B11" s="16" t="s">
        <v>116</v>
      </c>
      <c r="C11" s="73">
        <v>1050072.3999999999</v>
      </c>
      <c r="D11" s="73">
        <v>1132172.28</v>
      </c>
      <c r="E11" s="76">
        <v>1133839</v>
      </c>
      <c r="F11" s="74">
        <v>1132172.28</v>
      </c>
      <c r="G11" s="70">
        <f t="shared" si="1"/>
        <v>107.81849708648662</v>
      </c>
      <c r="H11" s="70">
        <f t="shared" si="2"/>
        <v>99.853002057611349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1050072.3999999999</v>
      </c>
      <c r="D6" s="75">
        <f t="shared" si="0"/>
        <v>1267503</v>
      </c>
      <c r="E6" s="75">
        <f t="shared" si="0"/>
        <v>1133839</v>
      </c>
      <c r="F6" s="75">
        <f t="shared" si="0"/>
        <v>1132172.28</v>
      </c>
      <c r="G6" s="70">
        <f>(F6*100)/C6</f>
        <v>107.81849708648662</v>
      </c>
      <c r="H6" s="70">
        <f>(F6*100)/E6</f>
        <v>99.853002057611349</v>
      </c>
    </row>
    <row r="7" spans="2:8" x14ac:dyDescent="0.25">
      <c r="B7" s="8" t="s">
        <v>117</v>
      </c>
      <c r="C7" s="75">
        <f t="shared" si="0"/>
        <v>1050072.3999999999</v>
      </c>
      <c r="D7" s="75">
        <f t="shared" si="0"/>
        <v>1267503</v>
      </c>
      <c r="E7" s="75">
        <f t="shared" si="0"/>
        <v>1133839</v>
      </c>
      <c r="F7" s="75">
        <f t="shared" si="0"/>
        <v>1132172.28</v>
      </c>
      <c r="G7" s="70">
        <f>(F7*100)/C7</f>
        <v>107.81849708648662</v>
      </c>
      <c r="H7" s="70">
        <f>(F7*100)/E7</f>
        <v>99.853002057611349</v>
      </c>
    </row>
    <row r="8" spans="2:8" x14ac:dyDescent="0.25">
      <c r="B8" s="11" t="s">
        <v>118</v>
      </c>
      <c r="C8" s="73">
        <v>1050072.3999999999</v>
      </c>
      <c r="D8" s="73">
        <v>1267503</v>
      </c>
      <c r="E8" s="73">
        <v>1133839</v>
      </c>
      <c r="F8" s="74">
        <v>1132172.28</v>
      </c>
      <c r="G8" s="70">
        <f>(F8*100)/C8</f>
        <v>107.81849708648662</v>
      </c>
      <c r="H8" s="70">
        <f>(F8*100)/E8</f>
        <v>99.853002057611349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topLeftCell="A4"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897"/>
  <sheetViews>
    <sheetView topLeftCell="A4" zoomScaleNormal="100" workbookViewId="0">
      <selection activeCell="E35" sqref="E35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119</v>
      </c>
      <c r="C1" s="39"/>
    </row>
    <row r="2" spans="1:6" ht="15" customHeight="1" x14ac:dyDescent="0.2">
      <c r="A2" s="41" t="s">
        <v>35</v>
      </c>
      <c r="B2" s="42" t="s">
        <v>120</v>
      </c>
      <c r="C2" s="39"/>
    </row>
    <row r="3" spans="1:6" s="39" customFormat="1" ht="43.5" customHeight="1" x14ac:dyDescent="0.2">
      <c r="A3" s="43" t="s">
        <v>36</v>
      </c>
      <c r="B3" s="37" t="s">
        <v>128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121</v>
      </c>
      <c r="B7" s="46"/>
      <c r="C7" s="77">
        <f>C10</f>
        <v>1267503</v>
      </c>
      <c r="D7" s="77">
        <f>D10</f>
        <v>1133839</v>
      </c>
      <c r="E7" s="77">
        <f>E10</f>
        <v>1132172.28</v>
      </c>
      <c r="F7" s="77">
        <f>(E7*100)/D7</f>
        <v>99.853002057611349</v>
      </c>
    </row>
    <row r="8" spans="1:6" s="57" customFormat="1" x14ac:dyDescent="0.2"/>
    <row r="9" spans="1:6" ht="38.25" x14ac:dyDescent="0.2">
      <c r="A9" s="47" t="s">
        <v>122</v>
      </c>
      <c r="B9" s="47" t="s">
        <v>123</v>
      </c>
      <c r="C9" s="47" t="s">
        <v>47</v>
      </c>
      <c r="D9" s="47" t="s">
        <v>124</v>
      </c>
      <c r="E9" s="47" t="s">
        <v>125</v>
      </c>
      <c r="F9" s="47" t="s">
        <v>126</v>
      </c>
    </row>
    <row r="10" spans="1:6" x14ac:dyDescent="0.2">
      <c r="A10" s="48" t="s">
        <v>121</v>
      </c>
      <c r="B10" s="48" t="s">
        <v>127</v>
      </c>
      <c r="C10" s="78">
        <f>C11</f>
        <v>1267503</v>
      </c>
      <c r="D10" s="78">
        <f>D11</f>
        <v>1133839</v>
      </c>
      <c r="E10" s="78">
        <f>E11</f>
        <v>1132172.28</v>
      </c>
      <c r="F10" s="79">
        <f>(E10*100)/D10</f>
        <v>99.853002057611349</v>
      </c>
    </row>
    <row r="11" spans="1:6" x14ac:dyDescent="0.2">
      <c r="A11" s="49" t="s">
        <v>63</v>
      </c>
      <c r="B11" s="50" t="s">
        <v>64</v>
      </c>
      <c r="C11" s="80">
        <f>C12+C22+C35</f>
        <v>1267503</v>
      </c>
      <c r="D11" s="80">
        <f>D12+D22+D35</f>
        <v>1133839</v>
      </c>
      <c r="E11" s="80">
        <f>E12+E22+E35</f>
        <v>1132172.28</v>
      </c>
      <c r="F11" s="81">
        <f>(E11*100)/D11</f>
        <v>99.853002057611349</v>
      </c>
    </row>
    <row r="12" spans="1:6" x14ac:dyDescent="0.2">
      <c r="A12" s="51" t="s">
        <v>65</v>
      </c>
      <c r="B12" s="52" t="s">
        <v>66</v>
      </c>
      <c r="C12" s="82">
        <f>C13+C17+C19</f>
        <v>1167207</v>
      </c>
      <c r="D12" s="82">
        <f>D13+D17+D19</f>
        <v>1069286</v>
      </c>
      <c r="E12" s="82">
        <f>E13+E17+E19</f>
        <v>1068362.21</v>
      </c>
      <c r="F12" s="81">
        <f>(E12*100)/D12</f>
        <v>99.913606836711594</v>
      </c>
    </row>
    <row r="13" spans="1:6" x14ac:dyDescent="0.2">
      <c r="A13" s="53" t="s">
        <v>67</v>
      </c>
      <c r="B13" s="54" t="s">
        <v>68</v>
      </c>
      <c r="C13" s="83">
        <f>C14+C15+C16</f>
        <v>887819</v>
      </c>
      <c r="D13" s="83">
        <f>D14+D15+D16</f>
        <v>786528</v>
      </c>
      <c r="E13" s="83">
        <f>E14+E15+E16</f>
        <v>786395.9</v>
      </c>
      <c r="F13" s="83">
        <f>(E13*100)/D13</f>
        <v>99.983204666585294</v>
      </c>
    </row>
    <row r="14" spans="1:6" x14ac:dyDescent="0.2">
      <c r="A14" s="55" t="s">
        <v>69</v>
      </c>
      <c r="B14" s="56" t="s">
        <v>70</v>
      </c>
      <c r="C14" s="84">
        <v>860352</v>
      </c>
      <c r="D14" s="84">
        <v>750058</v>
      </c>
      <c r="E14" s="84">
        <v>750017.1</v>
      </c>
      <c r="F14" s="84"/>
    </row>
    <row r="15" spans="1:6" x14ac:dyDescent="0.2">
      <c r="A15" s="55" t="s">
        <v>71</v>
      </c>
      <c r="B15" s="56" t="s">
        <v>72</v>
      </c>
      <c r="C15" s="84">
        <v>26635</v>
      </c>
      <c r="D15" s="84">
        <v>36135</v>
      </c>
      <c r="E15" s="84">
        <v>36044.74</v>
      </c>
      <c r="F15" s="84"/>
    </row>
    <row r="16" spans="1:6" x14ac:dyDescent="0.2">
      <c r="A16" s="55" t="s">
        <v>73</v>
      </c>
      <c r="B16" s="56" t="s">
        <v>74</v>
      </c>
      <c r="C16" s="84">
        <v>832</v>
      </c>
      <c r="D16" s="84">
        <v>335</v>
      </c>
      <c r="E16" s="84">
        <v>334.06</v>
      </c>
      <c r="F16" s="84"/>
    </row>
    <row r="17" spans="1:6" x14ac:dyDescent="0.2">
      <c r="A17" s="53" t="s">
        <v>75</v>
      </c>
      <c r="B17" s="54" t="s">
        <v>76</v>
      </c>
      <c r="C17" s="83">
        <f>C18</f>
        <v>57867</v>
      </c>
      <c r="D17" s="83">
        <f>D18</f>
        <v>63867</v>
      </c>
      <c r="E17" s="83">
        <f>E18</f>
        <v>63580.22</v>
      </c>
      <c r="F17" s="83">
        <f>(E17*100)/D17</f>
        <v>99.550973116006702</v>
      </c>
    </row>
    <row r="18" spans="1:6" x14ac:dyDescent="0.2">
      <c r="A18" s="55" t="s">
        <v>77</v>
      </c>
      <c r="B18" s="56" t="s">
        <v>76</v>
      </c>
      <c r="C18" s="84">
        <v>57867</v>
      </c>
      <c r="D18" s="84">
        <v>63867</v>
      </c>
      <c r="E18" s="84">
        <v>63580.22</v>
      </c>
      <c r="F18" s="84"/>
    </row>
    <row r="19" spans="1:6" x14ac:dyDescent="0.2">
      <c r="A19" s="53" t="s">
        <v>78</v>
      </c>
      <c r="B19" s="54" t="s">
        <v>79</v>
      </c>
      <c r="C19" s="83">
        <f>C20+C21</f>
        <v>221521</v>
      </c>
      <c r="D19" s="83">
        <f>D20+D21</f>
        <v>218891</v>
      </c>
      <c r="E19" s="83">
        <f>E20+E21</f>
        <v>218386.09</v>
      </c>
      <c r="F19" s="83">
        <f>(E19*100)/D19</f>
        <v>99.769332681562972</v>
      </c>
    </row>
    <row r="20" spans="1:6" x14ac:dyDescent="0.2">
      <c r="A20" s="55" t="s">
        <v>80</v>
      </c>
      <c r="B20" s="56" t="s">
        <v>81</v>
      </c>
      <c r="C20" s="84">
        <v>90152</v>
      </c>
      <c r="D20" s="84">
        <v>89152</v>
      </c>
      <c r="E20" s="84">
        <v>88675.16</v>
      </c>
      <c r="F20" s="84"/>
    </row>
    <row r="21" spans="1:6" x14ac:dyDescent="0.2">
      <c r="A21" s="55" t="s">
        <v>82</v>
      </c>
      <c r="B21" s="56" t="s">
        <v>83</v>
      </c>
      <c r="C21" s="84">
        <v>131369</v>
      </c>
      <c r="D21" s="84">
        <v>129739</v>
      </c>
      <c r="E21" s="84">
        <v>129710.93</v>
      </c>
      <c r="F21" s="84"/>
    </row>
    <row r="22" spans="1:6" x14ac:dyDescent="0.2">
      <c r="A22" s="51" t="s">
        <v>84</v>
      </c>
      <c r="B22" s="52" t="s">
        <v>85</v>
      </c>
      <c r="C22" s="82">
        <f>C23+C26+C28+C33</f>
        <v>99985</v>
      </c>
      <c r="D22" s="82">
        <f>D23+D26+D28+D33</f>
        <v>64274</v>
      </c>
      <c r="E22" s="82">
        <f>E23+E26+E28+E33</f>
        <v>63531.97</v>
      </c>
      <c r="F22" s="81">
        <f>(E22*100)/D22</f>
        <v>98.845520739334717</v>
      </c>
    </row>
    <row r="23" spans="1:6" x14ac:dyDescent="0.2">
      <c r="A23" s="53" t="s">
        <v>86</v>
      </c>
      <c r="B23" s="54" t="s">
        <v>87</v>
      </c>
      <c r="C23" s="83">
        <f>C24+C25</f>
        <v>90603</v>
      </c>
      <c r="D23" s="83">
        <f>D24+D25</f>
        <v>62663</v>
      </c>
      <c r="E23" s="83">
        <f>E24+E25</f>
        <v>62655.61</v>
      </c>
      <c r="F23" s="83">
        <f>(E23*100)/D23</f>
        <v>99.988206756778325</v>
      </c>
    </row>
    <row r="24" spans="1:6" x14ac:dyDescent="0.2">
      <c r="A24" s="55" t="s">
        <v>88</v>
      </c>
      <c r="B24" s="56" t="s">
        <v>89</v>
      </c>
      <c r="C24" s="84">
        <v>90603</v>
      </c>
      <c r="D24" s="84">
        <v>0</v>
      </c>
      <c r="E24" s="84">
        <v>264.94</v>
      </c>
      <c r="F24" s="84"/>
    </row>
    <row r="25" spans="1:6" ht="25.5" x14ac:dyDescent="0.2">
      <c r="A25" s="55" t="s">
        <v>90</v>
      </c>
      <c r="B25" s="56" t="s">
        <v>91</v>
      </c>
      <c r="C25" s="84">
        <v>0</v>
      </c>
      <c r="D25" s="84">
        <v>62663</v>
      </c>
      <c r="E25" s="84">
        <v>62390.67</v>
      </c>
      <c r="F25" s="84"/>
    </row>
    <row r="26" spans="1:6" x14ac:dyDescent="0.2">
      <c r="A26" s="53" t="s">
        <v>92</v>
      </c>
      <c r="B26" s="54" t="s">
        <v>93</v>
      </c>
      <c r="C26" s="83">
        <f>C27</f>
        <v>621</v>
      </c>
      <c r="D26" s="83">
        <f>D27</f>
        <v>621</v>
      </c>
      <c r="E26" s="83">
        <f>E27</f>
        <v>128.69</v>
      </c>
      <c r="F26" s="83">
        <f>(E26*100)/D26</f>
        <v>20.723027375201287</v>
      </c>
    </row>
    <row r="27" spans="1:6" x14ac:dyDescent="0.2">
      <c r="A27" s="55" t="s">
        <v>94</v>
      </c>
      <c r="B27" s="56" t="s">
        <v>95</v>
      </c>
      <c r="C27" s="84">
        <v>621</v>
      </c>
      <c r="D27" s="84">
        <v>621</v>
      </c>
      <c r="E27" s="84">
        <v>128.69</v>
      </c>
      <c r="F27" s="84"/>
    </row>
    <row r="28" spans="1:6" x14ac:dyDescent="0.2">
      <c r="A28" s="53" t="s">
        <v>96</v>
      </c>
      <c r="B28" s="54" t="s">
        <v>97</v>
      </c>
      <c r="C28" s="83">
        <f>C29+C30+C31+C32</f>
        <v>8761</v>
      </c>
      <c r="D28" s="83">
        <f>D29+D30+D31+D32</f>
        <v>990</v>
      </c>
      <c r="E28" s="83">
        <f>E29+E30+E31+E32</f>
        <v>731.49</v>
      </c>
      <c r="F28" s="83">
        <f>(E28*100)/D28</f>
        <v>73.88787878787879</v>
      </c>
    </row>
    <row r="29" spans="1:6" x14ac:dyDescent="0.2">
      <c r="A29" s="55" t="s">
        <v>98</v>
      </c>
      <c r="B29" s="56" t="s">
        <v>99</v>
      </c>
      <c r="C29" s="84">
        <v>1593</v>
      </c>
      <c r="D29" s="84">
        <v>793</v>
      </c>
      <c r="E29" s="84">
        <v>718.14</v>
      </c>
      <c r="F29" s="84"/>
    </row>
    <row r="30" spans="1:6" x14ac:dyDescent="0.2">
      <c r="A30" s="55" t="s">
        <v>100</v>
      </c>
      <c r="B30" s="56" t="s">
        <v>101</v>
      </c>
      <c r="C30" s="84">
        <v>664</v>
      </c>
      <c r="D30" s="84">
        <v>64</v>
      </c>
      <c r="E30" s="84">
        <v>7.64</v>
      </c>
      <c r="F30" s="84"/>
    </row>
    <row r="31" spans="1:6" x14ac:dyDescent="0.2">
      <c r="A31" s="55" t="s">
        <v>102</v>
      </c>
      <c r="B31" s="56" t="s">
        <v>103</v>
      </c>
      <c r="C31" s="84">
        <v>6371</v>
      </c>
      <c r="D31" s="84">
        <v>0</v>
      </c>
      <c r="E31" s="84">
        <v>0</v>
      </c>
      <c r="F31" s="84"/>
    </row>
    <row r="32" spans="1:6" x14ac:dyDescent="0.2">
      <c r="A32" s="55" t="s">
        <v>104</v>
      </c>
      <c r="B32" s="56" t="s">
        <v>105</v>
      </c>
      <c r="C32" s="84">
        <v>133</v>
      </c>
      <c r="D32" s="84">
        <v>133</v>
      </c>
      <c r="E32" s="84">
        <v>5.71</v>
      </c>
      <c r="F32" s="84"/>
    </row>
    <row r="33" spans="1:6" x14ac:dyDescent="0.2">
      <c r="A33" s="53" t="s">
        <v>106</v>
      </c>
      <c r="B33" s="54" t="s">
        <v>107</v>
      </c>
      <c r="C33" s="83">
        <f>C34</f>
        <v>0</v>
      </c>
      <c r="D33" s="83">
        <f>D34</f>
        <v>0</v>
      </c>
      <c r="E33" s="83">
        <f>E34</f>
        <v>16.18</v>
      </c>
      <c r="F33" s="83" t="e">
        <f>(E33*100)/D33</f>
        <v>#DIV/0!</v>
      </c>
    </row>
    <row r="34" spans="1:6" x14ac:dyDescent="0.2">
      <c r="A34" s="55" t="s">
        <v>108</v>
      </c>
      <c r="B34" s="56" t="s">
        <v>107</v>
      </c>
      <c r="C34" s="84">
        <v>0</v>
      </c>
      <c r="D34" s="84">
        <v>0</v>
      </c>
      <c r="E34" s="84">
        <v>16.18</v>
      </c>
      <c r="F34" s="84"/>
    </row>
    <row r="35" spans="1:6" x14ac:dyDescent="0.2">
      <c r="A35" s="51" t="s">
        <v>109</v>
      </c>
      <c r="B35" s="52" t="s">
        <v>110</v>
      </c>
      <c r="C35" s="82">
        <f t="shared" ref="C35:E36" si="0">C36</f>
        <v>311</v>
      </c>
      <c r="D35" s="82">
        <f t="shared" si="0"/>
        <v>279</v>
      </c>
      <c r="E35" s="82">
        <f t="shared" si="0"/>
        <v>278.10000000000002</v>
      </c>
      <c r="F35" s="81">
        <f>(E35*100)/D35</f>
        <v>99.677419354838705</v>
      </c>
    </row>
    <row r="36" spans="1:6" x14ac:dyDescent="0.2">
      <c r="A36" s="53" t="s">
        <v>111</v>
      </c>
      <c r="B36" s="54" t="s">
        <v>112</v>
      </c>
      <c r="C36" s="83">
        <f t="shared" si="0"/>
        <v>311</v>
      </c>
      <c r="D36" s="83">
        <f t="shared" si="0"/>
        <v>279</v>
      </c>
      <c r="E36" s="83">
        <f t="shared" si="0"/>
        <v>278.10000000000002</v>
      </c>
      <c r="F36" s="83">
        <f>(E36*100)/D36</f>
        <v>99.677419354838705</v>
      </c>
    </row>
    <row r="37" spans="1:6" x14ac:dyDescent="0.2">
      <c r="A37" s="55" t="s">
        <v>113</v>
      </c>
      <c r="B37" s="56" t="s">
        <v>114</v>
      </c>
      <c r="C37" s="84">
        <v>311</v>
      </c>
      <c r="D37" s="84">
        <v>279</v>
      </c>
      <c r="E37" s="84">
        <v>278.10000000000002</v>
      </c>
      <c r="F37" s="84"/>
    </row>
    <row r="38" spans="1:6" x14ac:dyDescent="0.2">
      <c r="A38" s="49" t="s">
        <v>55</v>
      </c>
      <c r="B38" s="50" t="s">
        <v>56</v>
      </c>
      <c r="C38" s="80">
        <f t="shared" ref="C38:E40" si="1">C39</f>
        <v>1132172.3600000001</v>
      </c>
      <c r="D38" s="80">
        <f t="shared" si="1"/>
        <v>1133839</v>
      </c>
      <c r="E38" s="80">
        <f t="shared" si="1"/>
        <v>1132172.28</v>
      </c>
      <c r="F38" s="81">
        <f>(E38*100)/D38</f>
        <v>99.853002057611349</v>
      </c>
    </row>
    <row r="39" spans="1:6" x14ac:dyDescent="0.2">
      <c r="A39" s="51" t="s">
        <v>57</v>
      </c>
      <c r="B39" s="52" t="s">
        <v>58</v>
      </c>
      <c r="C39" s="82">
        <f t="shared" si="1"/>
        <v>1132172.3600000001</v>
      </c>
      <c r="D39" s="82">
        <f t="shared" si="1"/>
        <v>1133839</v>
      </c>
      <c r="E39" s="82">
        <f t="shared" si="1"/>
        <v>1132172.28</v>
      </c>
      <c r="F39" s="81">
        <f>(E39*100)/D39</f>
        <v>99.853002057611349</v>
      </c>
    </row>
    <row r="40" spans="1:6" ht="25.5" x14ac:dyDescent="0.2">
      <c r="A40" s="53" t="s">
        <v>59</v>
      </c>
      <c r="B40" s="54" t="s">
        <v>60</v>
      </c>
      <c r="C40" s="83">
        <f t="shared" si="1"/>
        <v>1132172.3600000001</v>
      </c>
      <c r="D40" s="83">
        <f t="shared" si="1"/>
        <v>1133839</v>
      </c>
      <c r="E40" s="83">
        <f t="shared" si="1"/>
        <v>1132172.28</v>
      </c>
      <c r="F40" s="83">
        <f>(E40*100)/D40</f>
        <v>99.853002057611349</v>
      </c>
    </row>
    <row r="41" spans="1:6" x14ac:dyDescent="0.2">
      <c r="A41" s="55" t="s">
        <v>61</v>
      </c>
      <c r="B41" s="56" t="s">
        <v>62</v>
      </c>
      <c r="C41" s="84">
        <v>1132172.3600000001</v>
      </c>
      <c r="D41" s="84">
        <v>1133839</v>
      </c>
      <c r="E41" s="84">
        <v>1132172.28</v>
      </c>
      <c r="F41" s="84"/>
    </row>
    <row r="42" spans="1:6" s="57" customFormat="1" x14ac:dyDescent="0.2"/>
    <row r="43" spans="1:6" s="57" customFormat="1" x14ac:dyDescent="0.2"/>
    <row r="44" spans="1:6" s="57" customFormat="1" x14ac:dyDescent="0.2"/>
    <row r="45" spans="1:6" s="57" customFormat="1" x14ac:dyDescent="0.2"/>
    <row r="46" spans="1:6" s="57" customFormat="1" x14ac:dyDescent="0.2"/>
    <row r="47" spans="1:6" s="57" customFormat="1" x14ac:dyDescent="0.2"/>
    <row r="48" spans="1:6" s="57" customFormat="1" x14ac:dyDescent="0.2"/>
    <row r="49" s="57" customFormat="1" x14ac:dyDescent="0.2"/>
    <row r="50" s="57" customFormat="1" x14ac:dyDescent="0.2"/>
    <row r="51" s="57" customFormat="1" x14ac:dyDescent="0.2"/>
    <row r="52" s="57" customFormat="1" x14ac:dyDescent="0.2"/>
    <row r="53" s="57" customFormat="1" x14ac:dyDescent="0.2"/>
    <row r="54" s="57" customFormat="1" x14ac:dyDescent="0.2"/>
    <row r="55" s="57" customFormat="1" x14ac:dyDescent="0.2"/>
    <row r="56" s="57" customFormat="1" x14ac:dyDescent="0.2"/>
    <row r="57" s="57" customFormat="1" x14ac:dyDescent="0.2"/>
    <row r="58" s="57" customFormat="1" x14ac:dyDescent="0.2"/>
    <row r="59" s="57" customFormat="1" x14ac:dyDescent="0.2"/>
    <row r="60" s="57" customFormat="1" x14ac:dyDescent="0.2"/>
    <row r="61" s="57" customFormat="1" x14ac:dyDescent="0.2"/>
    <row r="62" s="57" customFormat="1" x14ac:dyDescent="0.2"/>
    <row r="63" s="57" customFormat="1" x14ac:dyDescent="0.2"/>
    <row r="64" s="57" customFormat="1" x14ac:dyDescent="0.2"/>
    <row r="65" s="57" customFormat="1" x14ac:dyDescent="0.2"/>
    <row r="66" s="57" customFormat="1" x14ac:dyDescent="0.2"/>
    <row r="67" s="57" customFormat="1" x14ac:dyDescent="0.2"/>
    <row r="68" s="57" customFormat="1" x14ac:dyDescent="0.2"/>
    <row r="69" s="57" customFormat="1" x14ac:dyDescent="0.2"/>
    <row r="70" s="57" customFormat="1" x14ac:dyDescent="0.2"/>
    <row r="71" s="57" customFormat="1" x14ac:dyDescent="0.2"/>
    <row r="72" s="57" customFormat="1" x14ac:dyDescent="0.2"/>
    <row r="73" s="57" customFormat="1" x14ac:dyDescent="0.2"/>
    <row r="74" s="57" customFormat="1" x14ac:dyDescent="0.2"/>
    <row r="75" s="57" customFormat="1" x14ac:dyDescent="0.2"/>
    <row r="76" s="57" customFormat="1" x14ac:dyDescent="0.2"/>
    <row r="77" s="57" customFormat="1" x14ac:dyDescent="0.2"/>
    <row r="78" s="57" customFormat="1" x14ac:dyDescent="0.2"/>
    <row r="79" s="57" customFormat="1" x14ac:dyDescent="0.2"/>
    <row r="80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pans="1:3" s="57" customFormat="1" x14ac:dyDescent="0.2"/>
    <row r="1170" spans="1:3" s="57" customFormat="1" x14ac:dyDescent="0.2"/>
    <row r="1171" spans="1:3" s="57" customFormat="1" x14ac:dyDescent="0.2"/>
    <row r="1172" spans="1:3" s="57" customFormat="1" x14ac:dyDescent="0.2"/>
    <row r="1173" spans="1:3" s="57" customFormat="1" x14ac:dyDescent="0.2"/>
    <row r="1174" spans="1:3" s="57" customFormat="1" x14ac:dyDescent="0.2"/>
    <row r="1175" spans="1:3" s="57" customFormat="1" x14ac:dyDescent="0.2"/>
    <row r="1176" spans="1:3" s="57" customFormat="1" x14ac:dyDescent="0.2"/>
    <row r="1177" spans="1:3" s="57" customFormat="1" x14ac:dyDescent="0.2"/>
    <row r="1178" spans="1:3" s="57" customFormat="1" x14ac:dyDescent="0.2"/>
    <row r="1179" spans="1:3" s="57" customFormat="1" x14ac:dyDescent="0.2"/>
    <row r="1180" spans="1:3" s="57" customFormat="1" x14ac:dyDescent="0.2"/>
    <row r="1181" spans="1:3" s="57" customFormat="1" x14ac:dyDescent="0.2"/>
    <row r="1182" spans="1:3" x14ac:dyDescent="0.2">
      <c r="A1182" s="57"/>
      <c r="B1182" s="57"/>
      <c r="C1182" s="57"/>
    </row>
    <row r="1183" spans="1:3" x14ac:dyDescent="0.2">
      <c r="A1183" s="57"/>
      <c r="B1183" s="57"/>
      <c r="C1183" s="57"/>
    </row>
    <row r="1184" spans="1:3" x14ac:dyDescent="0.2">
      <c r="A1184" s="57"/>
      <c r="B1184" s="57"/>
      <c r="C1184" s="57"/>
    </row>
    <row r="1185" spans="1:3" x14ac:dyDescent="0.2">
      <c r="A1185" s="57"/>
      <c r="B1185" s="57"/>
      <c r="C1185" s="57"/>
    </row>
    <row r="1186" spans="1:3" x14ac:dyDescent="0.2">
      <c r="A1186" s="57"/>
      <c r="B1186" s="57"/>
      <c r="C1186" s="57"/>
    </row>
    <row r="1187" spans="1:3" x14ac:dyDescent="0.2">
      <c r="A1187" s="57"/>
      <c r="B1187" s="57"/>
      <c r="C1187" s="57"/>
    </row>
    <row r="1188" spans="1:3" x14ac:dyDescent="0.2">
      <c r="A1188" s="57"/>
      <c r="B1188" s="57"/>
      <c r="C1188" s="57"/>
    </row>
    <row r="1189" spans="1:3" x14ac:dyDescent="0.2">
      <c r="A1189" s="57"/>
      <c r="B1189" s="57"/>
      <c r="C1189" s="57"/>
    </row>
    <row r="1190" spans="1:3" x14ac:dyDescent="0.2">
      <c r="A1190" s="57"/>
      <c r="B1190" s="57"/>
      <c r="C1190" s="57"/>
    </row>
    <row r="1191" spans="1:3" x14ac:dyDescent="0.2">
      <c r="A1191" s="57"/>
      <c r="B1191" s="57"/>
      <c r="C1191" s="57"/>
    </row>
    <row r="1192" spans="1:3" x14ac:dyDescent="0.2">
      <c r="A1192" s="57"/>
      <c r="B1192" s="57"/>
      <c r="C1192" s="57"/>
    </row>
    <row r="1193" spans="1:3" x14ac:dyDescent="0.2">
      <c r="A1193" s="57"/>
      <c r="B1193" s="57"/>
      <c r="C1193" s="57"/>
    </row>
    <row r="1194" spans="1:3" x14ac:dyDescent="0.2">
      <c r="A1194" s="57"/>
      <c r="B1194" s="57"/>
      <c r="C1194" s="57"/>
    </row>
    <row r="1195" spans="1:3" x14ac:dyDescent="0.2">
      <c r="A1195" s="57"/>
      <c r="B1195" s="57"/>
      <c r="C1195" s="57"/>
    </row>
    <row r="1196" spans="1:3" x14ac:dyDescent="0.2">
      <c r="A1196" s="57"/>
      <c r="B1196" s="57"/>
      <c r="C1196" s="57"/>
    </row>
    <row r="1197" spans="1:3" x14ac:dyDescent="0.2">
      <c r="A1197" s="57"/>
      <c r="B1197" s="57"/>
      <c r="C1197" s="57"/>
    </row>
    <row r="1198" spans="1:3" x14ac:dyDescent="0.2">
      <c r="A1198" s="57"/>
      <c r="B1198" s="57"/>
      <c r="C1198" s="57"/>
    </row>
    <row r="1199" spans="1:3" x14ac:dyDescent="0.2">
      <c r="A1199" s="57"/>
      <c r="B1199" s="57"/>
      <c r="C1199" s="57"/>
    </row>
    <row r="1200" spans="1:3" x14ac:dyDescent="0.2">
      <c r="A1200" s="57"/>
      <c r="B1200" s="57"/>
      <c r="C1200" s="57"/>
    </row>
    <row r="1201" spans="1:3" x14ac:dyDescent="0.2">
      <c r="A1201" s="57"/>
      <c r="B1201" s="57"/>
      <c r="C1201" s="57"/>
    </row>
    <row r="1202" spans="1:3" x14ac:dyDescent="0.2">
      <c r="A1202" s="57"/>
      <c r="B1202" s="57"/>
      <c r="C1202" s="57"/>
    </row>
    <row r="1203" spans="1:3" x14ac:dyDescent="0.2">
      <c r="A1203" s="57"/>
      <c r="B1203" s="57"/>
      <c r="C1203" s="57"/>
    </row>
    <row r="1204" spans="1:3" x14ac:dyDescent="0.2">
      <c r="A1204" s="57"/>
      <c r="B1204" s="57"/>
      <c r="C1204" s="57"/>
    </row>
    <row r="1205" spans="1:3" x14ac:dyDescent="0.2">
      <c r="A1205" s="57"/>
      <c r="B1205" s="57"/>
      <c r="C1205" s="57"/>
    </row>
    <row r="1206" spans="1:3" x14ac:dyDescent="0.2">
      <c r="A1206" s="57"/>
      <c r="B1206" s="57"/>
      <c r="C1206" s="57"/>
    </row>
    <row r="1207" spans="1:3" x14ac:dyDescent="0.2">
      <c r="A1207" s="57"/>
      <c r="B1207" s="57"/>
      <c r="C1207" s="57"/>
    </row>
    <row r="1208" spans="1:3" x14ac:dyDescent="0.2">
      <c r="A1208" s="57"/>
      <c r="B1208" s="57"/>
      <c r="C1208" s="57"/>
    </row>
    <row r="1209" spans="1:3" x14ac:dyDescent="0.2">
      <c r="A1209" s="57"/>
      <c r="B1209" s="57"/>
      <c r="C1209" s="57"/>
    </row>
    <row r="1210" spans="1:3" x14ac:dyDescent="0.2">
      <c r="A1210" s="57"/>
      <c r="B1210" s="57"/>
      <c r="C1210" s="57"/>
    </row>
    <row r="1211" spans="1:3" x14ac:dyDescent="0.2">
      <c r="A1211" s="57"/>
      <c r="B1211" s="57"/>
      <c r="C1211" s="57"/>
    </row>
    <row r="1212" spans="1:3" x14ac:dyDescent="0.2">
      <c r="A1212" s="57"/>
      <c r="B1212" s="57"/>
      <c r="C1212" s="57"/>
    </row>
    <row r="1213" spans="1:3" x14ac:dyDescent="0.2">
      <c r="A1213" s="57"/>
      <c r="B1213" s="57"/>
      <c r="C1213" s="57"/>
    </row>
    <row r="1214" spans="1:3" x14ac:dyDescent="0.2">
      <c r="A1214" s="57"/>
      <c r="B1214" s="57"/>
      <c r="C1214" s="57"/>
    </row>
    <row r="1215" spans="1:3" x14ac:dyDescent="0.2">
      <c r="A1215" s="57"/>
      <c r="B1215" s="57"/>
      <c r="C1215" s="57"/>
    </row>
    <row r="1216" spans="1:3" x14ac:dyDescent="0.2">
      <c r="A1216" s="57"/>
      <c r="B1216" s="57"/>
      <c r="C1216" s="57"/>
    </row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40"/>
      <c r="B1219" s="40"/>
      <c r="C1219" s="40"/>
    </row>
    <row r="1220" spans="1:3" x14ac:dyDescent="0.2">
      <c r="A1220" s="40"/>
      <c r="B1220" s="40"/>
      <c r="C1220" s="40"/>
    </row>
    <row r="1221" spans="1:3" x14ac:dyDescent="0.2">
      <c r="A1221" s="40"/>
      <c r="B1221" s="40"/>
      <c r="C1221" s="40"/>
    </row>
    <row r="1222" spans="1:3" x14ac:dyDescent="0.2">
      <c r="A1222" s="40"/>
      <c r="B1222" s="40"/>
      <c r="C1222" s="40"/>
    </row>
    <row r="1223" spans="1:3" x14ac:dyDescent="0.2">
      <c r="A1223" s="40"/>
      <c r="B1223" s="40"/>
      <c r="C1223" s="40"/>
    </row>
    <row r="1224" spans="1:3" x14ac:dyDescent="0.2">
      <c r="A1224" s="40"/>
      <c r="B1224" s="40"/>
      <c r="C1224" s="40"/>
    </row>
    <row r="1225" spans="1:3" x14ac:dyDescent="0.2">
      <c r="A1225" s="40"/>
      <c r="B1225" s="40"/>
      <c r="C1225" s="40"/>
    </row>
    <row r="1226" spans="1:3" x14ac:dyDescent="0.2">
      <c r="A1226" s="40"/>
      <c r="B1226" s="40"/>
      <c r="C1226" s="40"/>
    </row>
    <row r="1227" spans="1:3" x14ac:dyDescent="0.2">
      <c r="A1227" s="40"/>
      <c r="B1227" s="40"/>
      <c r="C1227" s="40"/>
    </row>
    <row r="1228" spans="1:3" x14ac:dyDescent="0.2">
      <c r="A1228" s="40"/>
      <c r="B1228" s="40"/>
      <c r="C1228" s="40"/>
    </row>
    <row r="1229" spans="1:3" x14ac:dyDescent="0.2">
      <c r="A1229" s="40"/>
      <c r="B1229" s="40"/>
      <c r="C1229" s="40"/>
    </row>
    <row r="1230" spans="1:3" x14ac:dyDescent="0.2">
      <c r="A1230" s="40"/>
      <c r="B1230" s="40"/>
      <c r="C1230" s="40"/>
    </row>
    <row r="1231" spans="1:3" x14ac:dyDescent="0.2">
      <c r="A1231" s="40"/>
      <c r="B1231" s="40"/>
      <c r="C1231" s="40"/>
    </row>
    <row r="1232" spans="1:3" x14ac:dyDescent="0.2">
      <c r="A1232" s="40"/>
      <c r="B1232" s="40"/>
      <c r="C1232" s="40"/>
    </row>
    <row r="1233" s="40" customFormat="1" x14ac:dyDescent="0.2"/>
    <row r="1234" s="40" customFormat="1" x14ac:dyDescent="0.2"/>
    <row r="1235" s="40" customFormat="1" x14ac:dyDescent="0.2"/>
    <row r="1236" s="40" customFormat="1" x14ac:dyDescent="0.2"/>
    <row r="1237" s="40" customFormat="1" x14ac:dyDescent="0.2"/>
    <row r="1238" s="40" customFormat="1" x14ac:dyDescent="0.2"/>
    <row r="1239" s="40" customFormat="1" x14ac:dyDescent="0.2"/>
    <row r="1240" s="40" customFormat="1" x14ac:dyDescent="0.2"/>
    <row r="1241" s="40" customFormat="1" x14ac:dyDescent="0.2"/>
    <row r="1242" s="40" customFormat="1" x14ac:dyDescent="0.2"/>
    <row r="1243" s="40" customFormat="1" x14ac:dyDescent="0.2"/>
    <row r="1244" s="40" customFormat="1" x14ac:dyDescent="0.2"/>
    <row r="1245" s="40" customFormat="1" x14ac:dyDescent="0.2"/>
    <row r="1246" s="40" customFormat="1" x14ac:dyDescent="0.2"/>
    <row r="1247" s="40" customFormat="1" x14ac:dyDescent="0.2"/>
    <row r="1248" s="40" customFormat="1" x14ac:dyDescent="0.2"/>
    <row r="1249" s="40" customFormat="1" x14ac:dyDescent="0.2"/>
    <row r="1250" s="40" customFormat="1" x14ac:dyDescent="0.2"/>
    <row r="1251" s="40" customFormat="1" x14ac:dyDescent="0.2"/>
    <row r="1252" s="40" customFormat="1" x14ac:dyDescent="0.2"/>
    <row r="1253" s="40" customFormat="1" x14ac:dyDescent="0.2"/>
    <row r="1254" s="40" customFormat="1" x14ac:dyDescent="0.2"/>
    <row r="1255" s="40" customFormat="1" x14ac:dyDescent="0.2"/>
    <row r="1256" s="40" customFormat="1" x14ac:dyDescent="0.2"/>
    <row r="1257" s="40" customFormat="1" x14ac:dyDescent="0.2"/>
    <row r="1258" s="40" customFormat="1" x14ac:dyDescent="0.2"/>
    <row r="1259" s="40" customFormat="1" x14ac:dyDescent="0.2"/>
    <row r="1260" s="40" customFormat="1" x14ac:dyDescent="0.2"/>
    <row r="1261" s="40" customFormat="1" x14ac:dyDescent="0.2"/>
    <row r="1262" s="40" customFormat="1" x14ac:dyDescent="0.2"/>
    <row r="1263" s="40" customFormat="1" x14ac:dyDescent="0.2"/>
    <row r="1264" s="40" customFormat="1" x14ac:dyDescent="0.2"/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Željka Mlinarić</cp:lastModifiedBy>
  <cp:lastPrinted>2024-04-02T12:54:36Z</cp:lastPrinted>
  <dcterms:created xsi:type="dcterms:W3CDTF">2022-08-12T12:51:27Z</dcterms:created>
  <dcterms:modified xsi:type="dcterms:W3CDTF">2024-04-08T12:55:19Z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